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00" windowHeight="6648" activeTab="2"/>
  </bookViews>
  <sheets>
    <sheet name="Протокол 26.02.18" sheetId="5" r:id="rId1"/>
    <sheet name="Протокол 25.02.18" sheetId="4" r:id="rId2"/>
    <sheet name="Протокол 24.02.2018" sheetId="6" r:id="rId3"/>
  </sheets>
  <definedNames>
    <definedName name="_xlnm.Print_Area" localSheetId="1">'Протокол 25.02.18'!$A$1:$O$25</definedName>
  </definedNames>
  <calcPr calcId="125725"/>
</workbook>
</file>

<file path=xl/calcChain.xml><?xml version="1.0" encoding="utf-8"?>
<calcChain xmlns="http://schemas.openxmlformats.org/spreadsheetml/2006/main">
  <c r="S12" i="4"/>
  <c r="K6"/>
  <c r="K7" s="1"/>
  <c r="K8" s="1"/>
  <c r="K9" s="1"/>
  <c r="K10" s="1"/>
  <c r="K11" s="1"/>
  <c r="K12" s="1"/>
  <c r="K13" s="1"/>
  <c r="K14" s="1"/>
  <c r="K15" s="1"/>
  <c r="K16" s="1"/>
  <c r="K17" s="1"/>
  <c r="K18" s="1"/>
  <c r="D6"/>
  <c r="D7" s="1"/>
  <c r="D8" s="1"/>
  <c r="D9" s="1"/>
  <c r="D10" s="1"/>
  <c r="D11" s="1"/>
  <c r="D12" s="1"/>
  <c r="D13" s="1"/>
  <c r="D14" s="1"/>
  <c r="D15" s="1"/>
  <c r="D16" s="1"/>
  <c r="D17" s="1"/>
  <c r="D18" s="1"/>
  <c r="C7"/>
  <c r="C8" s="1"/>
  <c r="C9" s="1"/>
  <c r="C10" s="1"/>
  <c r="C11" s="1"/>
  <c r="C12" s="1"/>
  <c r="C13" s="1"/>
  <c r="C14" s="1"/>
  <c r="C15" s="1"/>
  <c r="C16" s="1"/>
  <c r="C17" s="1"/>
  <c r="C18" s="1"/>
  <c r="S18" s="1"/>
  <c r="C6"/>
  <c r="A11"/>
  <c r="A12" s="1"/>
  <c r="A13" s="1"/>
  <c r="A14" s="1"/>
  <c r="A15" s="1"/>
  <c r="A16" s="1"/>
  <c r="A17" s="1"/>
  <c r="A18" s="1"/>
  <c r="A10"/>
  <c r="S17" i="5"/>
  <c r="S16"/>
  <c r="S11"/>
  <c r="S10"/>
  <c r="K14"/>
  <c r="K15" s="1"/>
  <c r="K16" s="1"/>
  <c r="K17" s="1"/>
  <c r="K18" s="1"/>
  <c r="K19" s="1"/>
  <c r="D14"/>
  <c r="D15" s="1"/>
  <c r="D16" s="1"/>
  <c r="D17" s="1"/>
  <c r="D18" s="1"/>
  <c r="D19" s="1"/>
  <c r="K7"/>
  <c r="K8" s="1"/>
  <c r="K9" s="1"/>
  <c r="K10" s="1"/>
  <c r="K11" s="1"/>
  <c r="K12" s="1"/>
  <c r="K6"/>
  <c r="D7"/>
  <c r="D8" s="1"/>
  <c r="D9" s="1"/>
  <c r="D10" s="1"/>
  <c r="D11" s="1"/>
  <c r="D12" s="1"/>
  <c r="D6"/>
  <c r="C7"/>
  <c r="C8" s="1"/>
  <c r="C9" s="1"/>
  <c r="C10" s="1"/>
  <c r="C11" s="1"/>
  <c r="C12" s="1"/>
  <c r="C14" s="1"/>
  <c r="C15" s="1"/>
  <c r="C16" s="1"/>
  <c r="C17" s="1"/>
  <c r="C18" s="1"/>
  <c r="C19" s="1"/>
  <c r="S19" s="1"/>
  <c r="C6"/>
  <c r="A10"/>
  <c r="A11" s="1"/>
  <c r="A12" s="1"/>
  <c r="A13" s="1"/>
  <c r="A14" s="1"/>
  <c r="A15" s="1"/>
  <c r="A16" s="1"/>
  <c r="A17" s="1"/>
  <c r="A18" s="1"/>
  <c r="A19" s="1"/>
  <c r="D6" i="6"/>
  <c r="D7" s="1"/>
  <c r="D8" s="1"/>
  <c r="D9" s="1"/>
  <c r="D10" s="1"/>
  <c r="D11" s="1"/>
  <c r="D12" s="1"/>
  <c r="D13" s="1"/>
  <c r="D14" s="1"/>
  <c r="D15" s="1"/>
  <c r="D16" s="1"/>
  <c r="D17" s="1"/>
  <c r="D18" s="1"/>
  <c r="S11" i="4" l="1"/>
  <c r="S10"/>
  <c r="S15"/>
  <c r="S15" i="5"/>
  <c r="S14" i="4"/>
  <c r="S12" i="5"/>
  <c r="S18"/>
  <c r="S13" i="4"/>
  <c r="S17"/>
  <c r="S16"/>
  <c r="S14" i="5"/>
  <c r="P10" i="6" l="1"/>
  <c r="P11"/>
  <c r="P12"/>
  <c r="P13"/>
  <c r="P14"/>
  <c r="P15"/>
  <c r="P16"/>
  <c r="P17"/>
  <c r="P18"/>
  <c r="I10"/>
  <c r="I11"/>
  <c r="I12"/>
  <c r="I13"/>
  <c r="I14"/>
  <c r="I15"/>
  <c r="I16"/>
  <c r="H16" s="1"/>
  <c r="I17"/>
  <c r="I18"/>
  <c r="G10"/>
  <c r="H10" s="1"/>
  <c r="G11"/>
  <c r="G12"/>
  <c r="H12" s="1"/>
  <c r="G13"/>
  <c r="H13" s="1"/>
  <c r="G14"/>
  <c r="H14" s="1"/>
  <c r="G15"/>
  <c r="G16"/>
  <c r="G17"/>
  <c r="H17" s="1"/>
  <c r="G18"/>
  <c r="H18" s="1"/>
  <c r="H15" l="1"/>
  <c r="H11"/>
  <c r="K6"/>
  <c r="K7" s="1"/>
  <c r="K8" s="1"/>
  <c r="K9" s="1"/>
  <c r="K10" s="1"/>
  <c r="K11" s="1"/>
  <c r="K12" s="1"/>
  <c r="K13" s="1"/>
  <c r="K14" s="1"/>
  <c r="K15" s="1"/>
  <c r="K16" s="1"/>
  <c r="K17" s="1"/>
  <c r="K18" s="1"/>
  <c r="F10" l="1"/>
  <c r="F18"/>
  <c r="F17"/>
  <c r="F16"/>
  <c r="F15"/>
  <c r="F14"/>
  <c r="F13"/>
  <c r="F12"/>
  <c r="F11"/>
  <c r="C6"/>
  <c r="C7" s="1"/>
  <c r="C8" s="1"/>
  <c r="C9" s="1"/>
  <c r="C10" s="1"/>
  <c r="A11"/>
  <c r="A12" s="1"/>
  <c r="A13" s="1"/>
  <c r="A14" s="1"/>
  <c r="A15" s="1"/>
  <c r="A16" s="1"/>
  <c r="A17" s="1"/>
  <c r="A18" s="1"/>
  <c r="C11" l="1"/>
  <c r="S10"/>
  <c r="G8"/>
  <c r="F8" s="1"/>
  <c r="S5"/>
  <c r="S6"/>
  <c r="S7"/>
  <c r="S8"/>
  <c r="S9"/>
  <c r="G7"/>
  <c r="F7" s="1"/>
  <c r="I8"/>
  <c r="I9"/>
  <c r="G9"/>
  <c r="S5" i="4"/>
  <c r="S6"/>
  <c r="S7"/>
  <c r="S8"/>
  <c r="S9"/>
  <c r="P9"/>
  <c r="N9"/>
  <c r="I9"/>
  <c r="G9"/>
  <c r="F9" s="1"/>
  <c r="P8"/>
  <c r="N8"/>
  <c r="I8"/>
  <c r="G8"/>
  <c r="F8" s="1"/>
  <c r="P7"/>
  <c r="N7"/>
  <c r="M7" s="1"/>
  <c r="I7"/>
  <c r="G7"/>
  <c r="F7" s="1"/>
  <c r="P6"/>
  <c r="N6"/>
  <c r="I6"/>
  <c r="G6"/>
  <c r="F6" s="1"/>
  <c r="P5"/>
  <c r="N5"/>
  <c r="M5" s="1"/>
  <c r="I5"/>
  <c r="G5"/>
  <c r="F5" s="1"/>
  <c r="S6" i="5"/>
  <c r="S29" s="1"/>
  <c r="S7"/>
  <c r="S8"/>
  <c r="S9"/>
  <c r="P9" i="6"/>
  <c r="N9"/>
  <c r="O9" s="1"/>
  <c r="P8"/>
  <c r="N8"/>
  <c r="M8" s="1"/>
  <c r="P7"/>
  <c r="N7"/>
  <c r="M7" s="1"/>
  <c r="I7"/>
  <c r="P6"/>
  <c r="N6"/>
  <c r="O6" s="1"/>
  <c r="I6"/>
  <c r="G6"/>
  <c r="H6" s="1"/>
  <c r="P5"/>
  <c r="N5"/>
  <c r="M5" s="1"/>
  <c r="I5"/>
  <c r="G5"/>
  <c r="F5" s="1"/>
  <c r="P9" i="5"/>
  <c r="I9"/>
  <c r="P8"/>
  <c r="I8"/>
  <c r="P7"/>
  <c r="I7"/>
  <c r="P6"/>
  <c r="I6"/>
  <c r="P5"/>
  <c r="N5"/>
  <c r="I5"/>
  <c r="G5"/>
  <c r="G7"/>
  <c r="F7" s="1"/>
  <c r="N7"/>
  <c r="M7" s="1"/>
  <c r="G6"/>
  <c r="F6" s="1"/>
  <c r="N6"/>
  <c r="N8"/>
  <c r="O8" s="1"/>
  <c r="G8"/>
  <c r="F8" s="1"/>
  <c r="G9"/>
  <c r="N9"/>
  <c r="O9" s="1"/>
  <c r="F9"/>
  <c r="C12" i="6" l="1"/>
  <c r="S11"/>
  <c r="H8" i="5"/>
  <c r="H9"/>
  <c r="O9" i="4"/>
  <c r="M8"/>
  <c r="M9"/>
  <c r="M6"/>
  <c r="H8"/>
  <c r="H9"/>
  <c r="S28"/>
  <c r="M8" i="5"/>
  <c r="M6"/>
  <c r="H6"/>
  <c r="H7"/>
  <c r="O7"/>
  <c r="M9"/>
  <c r="H9" i="6"/>
  <c r="O7"/>
  <c r="M6"/>
  <c r="M9"/>
  <c r="F6"/>
  <c r="F9"/>
  <c r="H7"/>
  <c r="C13" l="1"/>
  <c r="S12"/>
  <c r="C14" l="1"/>
  <c r="S13"/>
  <c r="C15" l="1"/>
  <c r="S14"/>
  <c r="C16" l="1"/>
  <c r="S15"/>
  <c r="C17" l="1"/>
  <c r="S16"/>
  <c r="C18" l="1"/>
  <c r="S18" s="1"/>
  <c r="S26" s="1"/>
  <c r="S17"/>
</calcChain>
</file>

<file path=xl/sharedStrings.xml><?xml version="1.0" encoding="utf-8"?>
<sst xmlns="http://schemas.openxmlformats.org/spreadsheetml/2006/main" count="128" uniqueCount="75">
  <si>
    <t>Протокол контроля  времени завершения игры на 9 и 18 лунках</t>
  </si>
  <si>
    <t>Старт Ти 1</t>
  </si>
  <si>
    <t>№</t>
  </si>
  <si>
    <t>Игроки</t>
  </si>
  <si>
    <t>1 л-ка   старт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</si>
  <si>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</si>
  <si>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</si>
  <si>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</si>
  <si>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</si>
  <si>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</si>
  <si>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</si>
  <si>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</si>
  <si>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Отств.(+) Оперж.(-)</t>
  </si>
  <si>
    <t>Отставание от впереди идущей  группы в минутах</t>
  </si>
  <si>
    <t>Скрытая обл.
(служебная)</t>
  </si>
  <si>
    <t>Отставание от впереди идущей  группы в минутах - указывается только если группа вышла из графика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</si>
  <si>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</si>
  <si>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t>Длит. Раунда</t>
  </si>
  <si>
    <t>Старт Ти 1 и Ти 10</t>
  </si>
  <si>
    <t>Среднее</t>
  </si>
  <si>
    <r>
      <rPr>
        <b/>
        <sz val="14"/>
        <rFont val="Arial Cyr"/>
        <charset val="204"/>
      </rPr>
      <t>Abu Dhabi golf club 24 февраля</t>
    </r>
    <r>
      <rPr>
        <sz val="14"/>
        <rFont val="Arial Cyr"/>
        <charset val="204"/>
      </rPr>
      <t xml:space="preserve"> 2018</t>
    </r>
  </si>
  <si>
    <t>Сорокин, Казьмин, Торбаков, Минаев</t>
  </si>
  <si>
    <t>Ким, Дашевский,Малышев, Нигай</t>
  </si>
  <si>
    <t>Филаткин, Тищенко, Чижиков, Бутримов</t>
  </si>
  <si>
    <t>Сахарцев, Крючков, Вершинин, Павличенко</t>
  </si>
  <si>
    <t>Симонс, Chang, Трухачев, Баитов</t>
  </si>
  <si>
    <t>Мовсесян, Еремеевский, Ютишев, Тваури</t>
  </si>
  <si>
    <t>Петров А., Кривчун, Ермаков, Шабанов</t>
  </si>
  <si>
    <t>Могила, Лукьянчиков, Сидоров, Стриганов</t>
  </si>
  <si>
    <t>Петров М,, Липатов, Воробьев, Одегов</t>
  </si>
  <si>
    <t>Леонтьев, Ярославский, Прасов, Линецкий</t>
  </si>
  <si>
    <t>Зарудный, Горбовс, Дуйсенбин, Крылов</t>
  </si>
  <si>
    <t>Исаев, Бородин, Зайц, Закарян</t>
  </si>
  <si>
    <t>Зайченко, Айбазов, Корниенко, Абдулин</t>
  </si>
  <si>
    <t>Оспанов, Гайдук, Солнцев, Малаев</t>
  </si>
  <si>
    <t>П</t>
  </si>
  <si>
    <t>Позд.зап.</t>
  </si>
  <si>
    <t>Каниев, Актай, Бисембаев, Мукашев</t>
  </si>
  <si>
    <t>Оспанов, Шабанов, Лукьянчиков, Симонс</t>
  </si>
  <si>
    <t>Тищенко, Тваури, Солнцев, Одегов</t>
  </si>
  <si>
    <t>Малышев, Гайдук, Ким, Зайц</t>
  </si>
  <si>
    <t>Сорокин, Вершинин, Чижиков, Бородин</t>
  </si>
  <si>
    <t>Крылов, Филаткин, Минаев, Петров А</t>
  </si>
  <si>
    <t>Закарян, Воробьев, Бутримов, Малаев</t>
  </si>
  <si>
    <t>Мовсесян, Корниенко, Ютишев, Ермаков</t>
  </si>
  <si>
    <t>Дуйсенбин, Абдулин,  Липатов,  Баитов</t>
  </si>
  <si>
    <t>Линецкий, Петров М, Еремеевский,  Стриганов</t>
  </si>
  <si>
    <t>Прасов, Крючков, Ярославский, Казьмин</t>
  </si>
  <si>
    <t>Айбазов, Сидоров, Дашевский, Леонтьев</t>
  </si>
  <si>
    <t>Горбовс, Торбаков, Трухачев,  Павличенко</t>
  </si>
  <si>
    <t>Нигай, Сахарцев, Зайченко, Кривчун</t>
  </si>
  <si>
    <t>Чанг, Могила, Исаев</t>
  </si>
  <si>
    <r>
      <rPr>
        <b/>
        <sz val="14"/>
        <rFont val="Arial Cyr"/>
        <charset val="204"/>
      </rPr>
      <t>Abu Dhabi golf club 26 февраля</t>
    </r>
    <r>
      <rPr>
        <sz val="14"/>
        <rFont val="Arial Cyr"/>
        <charset val="204"/>
      </rPr>
      <t xml:space="preserve"> 2018</t>
    </r>
  </si>
  <si>
    <t>14:27 *</t>
  </si>
  <si>
    <t>17:16 *</t>
  </si>
  <si>
    <t>14:40  *</t>
  </si>
  <si>
    <t>16:53*</t>
  </si>
  <si>
    <t xml:space="preserve">* - отставание из-за впереди идущих клубных игроков </t>
  </si>
  <si>
    <t>Зайченко, Исаев, Горбовс, Могила</t>
  </si>
  <si>
    <t>Баитов, Айбазов, Кривчук, Леонтьев</t>
  </si>
  <si>
    <t>Нигай, Сахарцев, Линецкий, Павличенко</t>
  </si>
  <si>
    <t>Петров М.,  Торбаков, Трухачев</t>
  </si>
  <si>
    <t>Стриганов, Солнцев, Еремеевский, Chang</t>
  </si>
  <si>
    <t>Липатов, Дуйсенбин, Абдулин, Прасов</t>
  </si>
  <si>
    <t>Шабанов, Тищенко, Ярославский, Сидоров</t>
  </si>
  <si>
    <t>Тваури, Минаев, Чижиков, Казьмин</t>
  </si>
  <si>
    <t>Одегов, Крючков, Ким, Симонс</t>
  </si>
  <si>
    <t>Лукьянчиков, Зайц, Сорокин, Дашевский</t>
  </si>
  <si>
    <t>Закарян, Вершинин, Петров А., Малышев</t>
  </si>
  <si>
    <t>Воробьев, Бутримов, Филаткин, Крылов</t>
  </si>
  <si>
    <t>Ютишев, Гайдук, Оспанов, Бородин</t>
  </si>
  <si>
    <t>Малаев, Корниенко, Мовсесян, Ермаков</t>
  </si>
  <si>
    <r>
      <rPr>
        <b/>
        <sz val="14"/>
        <rFont val="Arial Cyr"/>
        <charset val="204"/>
      </rPr>
      <t>Abu Dhabi golf club 25 февраля</t>
    </r>
    <r>
      <rPr>
        <sz val="14"/>
        <rFont val="Arial Cyr"/>
        <charset val="204"/>
      </rPr>
      <t xml:space="preserve"> 2018</t>
    </r>
  </si>
  <si>
    <t>МП</t>
  </si>
  <si>
    <t>МП - по медицинским показаниям с одобрения Комитета (без штрафа)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</si>
</sst>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15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0"/>
      <color theme="1" tint="4.9989318521683403E-2"/>
      <name val="Arial Cyr"/>
      <charset val="204"/>
    </font>
    <font>
      <b/>
      <sz val="18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5" borderId="8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165" fontId="0" fillId="5" borderId="8" xfId="0" applyNumberFormat="1" applyFont="1" applyFill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/>
    </xf>
    <xf numFmtId="0" fontId="11" fillId="4" borderId="8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2" fillId="2" borderId="6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/>
    <xf numFmtId="164" fontId="4" fillId="0" borderId="1" xfId="0" applyNumberFormat="1" applyFont="1" applyBorder="1"/>
    <xf numFmtId="0" fontId="0" fillId="0" borderId="0" xfId="0" applyBorder="1"/>
    <xf numFmtId="0" fontId="5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4" fillId="4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opLeftCell="A3" zoomScale="85" zoomScaleNormal="85" workbookViewId="0">
      <selection activeCell="E5" sqref="E5:E19"/>
    </sheetView>
  </sheetViews>
  <sheetFormatPr defaultRowHeight="13.2"/>
  <cols>
    <col min="1" max="1" width="4.5546875" style="20" customWidth="1"/>
    <col min="2" max="2" width="52.8867187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9" ht="17.399999999999999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9" ht="31.2" customHeight="1" thickBot="1">
      <c r="B3" s="1" t="s">
        <v>1</v>
      </c>
      <c r="R3" s="28">
        <v>0.17708333333333334</v>
      </c>
    </row>
    <row r="4" spans="1:19" s="22" customFormat="1" ht="57" customHeight="1" thickBot="1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2" t="s">
        <v>12</v>
      </c>
      <c r="G4" s="14" t="s">
        <v>14</v>
      </c>
      <c r="H4" s="15" t="s">
        <v>13</v>
      </c>
      <c r="I4" s="14" t="s">
        <v>14</v>
      </c>
      <c r="J4" s="9" t="s">
        <v>10</v>
      </c>
      <c r="K4" s="5" t="s">
        <v>8</v>
      </c>
      <c r="L4" s="6" t="s">
        <v>9</v>
      </c>
      <c r="M4" s="7" t="s">
        <v>7</v>
      </c>
      <c r="N4" s="14" t="s">
        <v>14</v>
      </c>
      <c r="O4" s="15" t="s">
        <v>13</v>
      </c>
      <c r="P4" s="14" t="s">
        <v>14</v>
      </c>
      <c r="Q4" s="37" t="s">
        <v>10</v>
      </c>
      <c r="S4" s="29" t="s">
        <v>17</v>
      </c>
    </row>
    <row r="5" spans="1:19" ht="35.1" customHeight="1">
      <c r="A5" s="21">
        <v>1</v>
      </c>
      <c r="B5" s="23" t="s">
        <v>37</v>
      </c>
      <c r="C5" s="8">
        <v>0.50694444444444442</v>
      </c>
      <c r="D5" s="49">
        <v>0.59930555555555554</v>
      </c>
      <c r="E5" s="49" t="s">
        <v>53</v>
      </c>
      <c r="F5" s="24">
        <v>4</v>
      </c>
      <c r="G5" s="16" t="e">
        <f t="shared" ref="G5:G9" si="0">E5-D5</f>
        <v>#VALUE!</v>
      </c>
      <c r="H5" s="13"/>
      <c r="I5" s="17" t="e">
        <f t="shared" ref="I5:I7" si="1">E5-E4</f>
        <v>#VALUE!</v>
      </c>
      <c r="J5" s="27"/>
      <c r="K5" s="46">
        <v>0.69444444444444453</v>
      </c>
      <c r="L5" s="43" t="s">
        <v>56</v>
      </c>
      <c r="M5" s="24">
        <v>13</v>
      </c>
      <c r="N5" s="18" t="e">
        <f t="shared" ref="N5:N9" si="2">L5-K5</f>
        <v>#VALUE!</v>
      </c>
      <c r="O5" s="13"/>
      <c r="P5" s="16" t="e">
        <f t="shared" ref="P5:P7" si="3">L5-L4</f>
        <v>#VALUE!</v>
      </c>
      <c r="Q5" s="38"/>
      <c r="S5" s="30">
        <v>0.19652777777777777</v>
      </c>
    </row>
    <row r="6" spans="1:19" ht="35.1" customHeight="1">
      <c r="A6" s="21">
        <v>2</v>
      </c>
      <c r="B6" s="23" t="s">
        <v>38</v>
      </c>
      <c r="C6" s="8">
        <f t="shared" ref="C6:D19" si="4">C5+(1/144)</f>
        <v>0.51388888888888884</v>
      </c>
      <c r="D6" s="50">
        <f t="shared" si="4"/>
        <v>0.60624999999999996</v>
      </c>
      <c r="E6" s="49">
        <v>0.60625000000000007</v>
      </c>
      <c r="F6" s="25">
        <f t="shared" ref="F6:F9" si="5">G6*86400/60</f>
        <v>0</v>
      </c>
      <c r="G6" s="17">
        <f t="shared" si="0"/>
        <v>0</v>
      </c>
      <c r="H6" s="13" t="str">
        <f t="shared" ref="H6:H9" si="6">IF(G6&lt;0,"",IF(G6=0,"0",MINUTE(I6)))</f>
        <v>0</v>
      </c>
      <c r="I6" s="17" t="e">
        <f t="shared" si="1"/>
        <v>#VALUE!</v>
      </c>
      <c r="J6" s="10"/>
      <c r="K6" s="46">
        <f t="shared" ref="K6:K12" si="7">K5+(1/144)</f>
        <v>0.70138888888888895</v>
      </c>
      <c r="L6" s="43">
        <v>0.71180555555555547</v>
      </c>
      <c r="M6" s="25">
        <f t="shared" ref="M6:M9" si="8">N6*86400/60</f>
        <v>14.999999999999789</v>
      </c>
      <c r="N6" s="19">
        <f t="shared" si="2"/>
        <v>1.0416666666666519E-2</v>
      </c>
      <c r="O6" s="13">
        <v>12</v>
      </c>
      <c r="P6" s="17" t="e">
        <f t="shared" si="3"/>
        <v>#VALUE!</v>
      </c>
      <c r="Q6" s="11"/>
      <c r="S6" s="30">
        <f t="shared" ref="S6:S19" si="9">L6-C6</f>
        <v>0.19791666666666663</v>
      </c>
    </row>
    <row r="7" spans="1:19" ht="35.1" customHeight="1">
      <c r="A7" s="21">
        <v>3</v>
      </c>
      <c r="B7" s="23" t="s">
        <v>39</v>
      </c>
      <c r="C7" s="8">
        <f t="shared" si="4"/>
        <v>0.52083333333333326</v>
      </c>
      <c r="D7" s="50">
        <f t="shared" si="4"/>
        <v>0.61319444444444438</v>
      </c>
      <c r="E7" s="49">
        <v>0.61736111111111114</v>
      </c>
      <c r="F7" s="25">
        <f t="shared" si="5"/>
        <v>6.0000000000001386</v>
      </c>
      <c r="G7" s="17">
        <f t="shared" si="0"/>
        <v>4.1666666666667629E-3</v>
      </c>
      <c r="H7" s="13">
        <f t="shared" si="6"/>
        <v>16</v>
      </c>
      <c r="I7" s="17">
        <f t="shared" si="1"/>
        <v>1.1111111111111072E-2</v>
      </c>
      <c r="J7" s="10" t="s">
        <v>35</v>
      </c>
      <c r="K7" s="46">
        <f t="shared" si="7"/>
        <v>0.70833333333333337</v>
      </c>
      <c r="L7" s="43">
        <v>0.71944444444444444</v>
      </c>
      <c r="M7" s="25">
        <f t="shared" si="8"/>
        <v>15.999999999999943</v>
      </c>
      <c r="N7" s="19">
        <f t="shared" si="2"/>
        <v>1.1111111111111072E-2</v>
      </c>
      <c r="O7" s="13">
        <f t="shared" ref="O7:O9" si="10">IF(N7&lt;0,"",IF(N7=0,"0",MINUTE(P7)))</f>
        <v>11</v>
      </c>
      <c r="P7" s="17">
        <f t="shared" si="3"/>
        <v>7.6388888888889728E-3</v>
      </c>
      <c r="Q7" s="11"/>
      <c r="S7" s="30">
        <f t="shared" si="9"/>
        <v>0.19861111111111118</v>
      </c>
    </row>
    <row r="8" spans="1:19" ht="35.1" customHeight="1">
      <c r="A8" s="21">
        <v>4</v>
      </c>
      <c r="B8" s="23" t="s">
        <v>40</v>
      </c>
      <c r="C8" s="8">
        <f t="shared" si="4"/>
        <v>0.52777777777777768</v>
      </c>
      <c r="D8" s="50">
        <f t="shared" si="4"/>
        <v>0.6201388888888888</v>
      </c>
      <c r="E8" s="49">
        <v>0.62361111111111112</v>
      </c>
      <c r="F8" s="25">
        <f t="shared" si="5"/>
        <v>5.0000000000001421</v>
      </c>
      <c r="G8" s="17">
        <f t="shared" si="0"/>
        <v>3.4722222222223209E-3</v>
      </c>
      <c r="H8" s="13">
        <f t="shared" si="6"/>
        <v>9</v>
      </c>
      <c r="I8" s="17">
        <f>E8-E7</f>
        <v>6.2499999999999778E-3</v>
      </c>
      <c r="J8" s="10"/>
      <c r="K8" s="46">
        <f t="shared" si="7"/>
        <v>0.71527777777777779</v>
      </c>
      <c r="L8" s="43">
        <v>0.72638888888888886</v>
      </c>
      <c r="M8" s="45">
        <f t="shared" si="8"/>
        <v>15.999999999999943</v>
      </c>
      <c r="N8" s="19">
        <f t="shared" si="2"/>
        <v>1.1111111111111072E-2</v>
      </c>
      <c r="O8" s="13">
        <f t="shared" si="10"/>
        <v>10</v>
      </c>
      <c r="P8" s="17">
        <f>L8-L7</f>
        <v>6.9444444444444198E-3</v>
      </c>
      <c r="Q8" s="11"/>
      <c r="S8" s="30">
        <f t="shared" si="9"/>
        <v>0.19861111111111118</v>
      </c>
    </row>
    <row r="9" spans="1:19" ht="35.1" customHeight="1">
      <c r="A9" s="21">
        <v>5</v>
      </c>
      <c r="B9" s="23" t="s">
        <v>41</v>
      </c>
      <c r="C9" s="8">
        <f t="shared" si="4"/>
        <v>0.5347222222222221</v>
      </c>
      <c r="D9" s="50">
        <f t="shared" si="4"/>
        <v>0.62708333333333321</v>
      </c>
      <c r="E9" s="49">
        <v>0.63124999999999998</v>
      </c>
      <c r="F9" s="25">
        <f t="shared" si="5"/>
        <v>6.0000000000001386</v>
      </c>
      <c r="G9" s="17">
        <f t="shared" si="0"/>
        <v>4.1666666666667629E-3</v>
      </c>
      <c r="H9" s="13">
        <f t="shared" si="6"/>
        <v>11</v>
      </c>
      <c r="I9" s="17">
        <f t="shared" ref="I9" si="11">E9-E8</f>
        <v>7.6388888888888618E-3</v>
      </c>
      <c r="J9" s="10"/>
      <c r="K9" s="46">
        <f t="shared" si="7"/>
        <v>0.72222222222222221</v>
      </c>
      <c r="L9" s="43">
        <v>0.73402777777777783</v>
      </c>
      <c r="M9" s="25">
        <f t="shared" si="8"/>
        <v>17.000000000000099</v>
      </c>
      <c r="N9" s="19">
        <f t="shared" si="2"/>
        <v>1.1805555555555625E-2</v>
      </c>
      <c r="O9" s="13">
        <f t="shared" si="10"/>
        <v>11</v>
      </c>
      <c r="P9" s="17">
        <f t="shared" ref="P9" si="12">L9-L8</f>
        <v>7.6388888888889728E-3</v>
      </c>
      <c r="Q9" s="11"/>
      <c r="S9" s="30">
        <f t="shared" si="9"/>
        <v>0.19930555555555574</v>
      </c>
    </row>
    <row r="10" spans="1:19" ht="35.1" customHeight="1">
      <c r="A10" s="21">
        <f>A9+1</f>
        <v>6</v>
      </c>
      <c r="B10" s="23" t="s">
        <v>42</v>
      </c>
      <c r="C10" s="8">
        <f t="shared" si="4"/>
        <v>0.54166666666666652</v>
      </c>
      <c r="D10" s="50">
        <f t="shared" si="4"/>
        <v>0.63402777777777763</v>
      </c>
      <c r="E10" s="49">
        <v>0.64374999999999993</v>
      </c>
      <c r="F10" s="25">
        <v>14</v>
      </c>
      <c r="G10" s="17"/>
      <c r="H10" s="13">
        <v>8</v>
      </c>
      <c r="I10" s="17"/>
      <c r="J10" s="10"/>
      <c r="K10" s="46">
        <f t="shared" si="7"/>
        <v>0.72916666666666663</v>
      </c>
      <c r="L10" s="43">
        <v>0.74097222222222225</v>
      </c>
      <c r="M10" s="25">
        <v>17</v>
      </c>
      <c r="N10" s="19"/>
      <c r="O10" s="13">
        <v>10</v>
      </c>
      <c r="P10" s="17"/>
      <c r="Q10" s="11"/>
      <c r="S10" s="30">
        <f t="shared" si="9"/>
        <v>0.19930555555555574</v>
      </c>
    </row>
    <row r="11" spans="1:19" ht="35.1" customHeight="1">
      <c r="A11" s="21">
        <f t="shared" ref="A11:A19" si="13">A10+1</f>
        <v>7</v>
      </c>
      <c r="B11" s="23" t="s">
        <v>43</v>
      </c>
      <c r="C11" s="8">
        <f t="shared" si="4"/>
        <v>0.54861111111111094</v>
      </c>
      <c r="D11" s="50">
        <f t="shared" si="4"/>
        <v>0.64097222222222205</v>
      </c>
      <c r="E11" s="49">
        <v>0.65277777777777779</v>
      </c>
      <c r="F11" s="25">
        <v>17</v>
      </c>
      <c r="G11" s="17"/>
      <c r="H11" s="13">
        <v>13</v>
      </c>
      <c r="I11" s="17"/>
      <c r="J11" s="10"/>
      <c r="K11" s="46">
        <f t="shared" si="7"/>
        <v>0.73611111111111105</v>
      </c>
      <c r="L11" s="43">
        <v>0.75069444444444444</v>
      </c>
      <c r="M11" s="25">
        <v>21</v>
      </c>
      <c r="N11" s="19"/>
      <c r="O11" s="13">
        <v>14</v>
      </c>
      <c r="P11" s="17"/>
      <c r="Q11" s="11"/>
      <c r="S11" s="30">
        <f t="shared" si="9"/>
        <v>0.2020833333333335</v>
      </c>
    </row>
    <row r="12" spans="1:19" ht="35.1" customHeight="1">
      <c r="A12" s="21">
        <f t="shared" si="13"/>
        <v>8</v>
      </c>
      <c r="B12" s="23" t="s">
        <v>44</v>
      </c>
      <c r="C12" s="8">
        <f t="shared" si="4"/>
        <v>0.55555555555555536</v>
      </c>
      <c r="D12" s="50">
        <f t="shared" si="4"/>
        <v>0.64791666666666647</v>
      </c>
      <c r="E12" s="49">
        <v>0.65763888888888888</v>
      </c>
      <c r="F12" s="25">
        <v>14</v>
      </c>
      <c r="G12" s="17"/>
      <c r="H12" s="13">
        <v>7</v>
      </c>
      <c r="I12" s="17"/>
      <c r="J12" s="10"/>
      <c r="K12" s="47">
        <f t="shared" si="7"/>
        <v>0.74305555555555547</v>
      </c>
      <c r="L12" s="43">
        <v>0.75694444444444453</v>
      </c>
      <c r="M12" s="25">
        <v>20</v>
      </c>
      <c r="N12" s="19"/>
      <c r="O12" s="13">
        <v>9</v>
      </c>
      <c r="P12" s="17"/>
      <c r="Q12" s="11"/>
      <c r="S12" s="30">
        <f t="shared" si="9"/>
        <v>0.20138888888888917</v>
      </c>
    </row>
    <row r="13" spans="1:19" ht="35.1" customHeight="1">
      <c r="A13" s="21">
        <f t="shared" si="13"/>
        <v>9</v>
      </c>
      <c r="B13" s="23" t="s">
        <v>45</v>
      </c>
      <c r="C13" s="8">
        <v>0.50694444444444442</v>
      </c>
      <c r="D13" s="49">
        <v>0.59861111111111109</v>
      </c>
      <c r="E13" s="49" t="s">
        <v>55</v>
      </c>
      <c r="F13" s="25">
        <v>36</v>
      </c>
      <c r="G13" s="17"/>
      <c r="H13" s="13">
        <v>8</v>
      </c>
      <c r="I13" s="17"/>
      <c r="J13" s="10"/>
      <c r="K13" s="46">
        <v>0.69444444444444453</v>
      </c>
      <c r="L13" s="43" t="s">
        <v>54</v>
      </c>
      <c r="M13" s="25">
        <v>36</v>
      </c>
      <c r="N13" s="19"/>
      <c r="O13" s="13">
        <v>8</v>
      </c>
      <c r="P13" s="17"/>
      <c r="Q13" s="11"/>
      <c r="S13" s="30">
        <v>0.21249999999999999</v>
      </c>
    </row>
    <row r="14" spans="1:19" ht="35.1" customHeight="1">
      <c r="A14" s="21">
        <f t="shared" si="13"/>
        <v>10</v>
      </c>
      <c r="B14" s="23" t="s">
        <v>46</v>
      </c>
      <c r="C14" s="8">
        <f t="shared" si="4"/>
        <v>0.51388888888888884</v>
      </c>
      <c r="D14" s="50">
        <f t="shared" si="4"/>
        <v>0.60555555555555551</v>
      </c>
      <c r="E14" s="49">
        <v>0.62083333333333335</v>
      </c>
      <c r="F14" s="25">
        <v>40</v>
      </c>
      <c r="G14" s="17"/>
      <c r="H14" s="13">
        <v>14</v>
      </c>
      <c r="I14" s="17"/>
      <c r="J14" s="10"/>
      <c r="K14" s="46">
        <f t="shared" ref="K14:K19" si="14">K13+(1/144)</f>
        <v>0.70138888888888895</v>
      </c>
      <c r="L14" s="43">
        <v>0.72916666666666663</v>
      </c>
      <c r="M14" s="25">
        <v>40</v>
      </c>
      <c r="N14" s="19"/>
      <c r="O14" s="13">
        <v>14</v>
      </c>
      <c r="P14" s="17"/>
      <c r="Q14" s="11"/>
      <c r="S14" s="30">
        <f t="shared" si="9"/>
        <v>0.21527777777777779</v>
      </c>
    </row>
    <row r="15" spans="1:19" ht="35.1" customHeight="1">
      <c r="A15" s="21">
        <f t="shared" si="13"/>
        <v>11</v>
      </c>
      <c r="B15" s="23" t="s">
        <v>47</v>
      </c>
      <c r="C15" s="8">
        <f t="shared" si="4"/>
        <v>0.52083333333333326</v>
      </c>
      <c r="D15" s="50">
        <f t="shared" si="4"/>
        <v>0.61249999999999993</v>
      </c>
      <c r="E15" s="49">
        <v>0.62916666666666665</v>
      </c>
      <c r="F15" s="25">
        <v>43</v>
      </c>
      <c r="G15" s="17"/>
      <c r="H15" s="13">
        <v>13</v>
      </c>
      <c r="I15" s="17"/>
      <c r="J15" s="10"/>
      <c r="K15" s="46">
        <f t="shared" si="14"/>
        <v>0.70833333333333337</v>
      </c>
      <c r="L15" s="43">
        <v>0.73819444444444438</v>
      </c>
      <c r="M15" s="25">
        <v>43</v>
      </c>
      <c r="N15" s="19"/>
      <c r="O15" s="13">
        <v>13</v>
      </c>
      <c r="P15" s="17"/>
      <c r="Q15" s="11"/>
      <c r="S15" s="30">
        <f t="shared" si="9"/>
        <v>0.21736111111111112</v>
      </c>
    </row>
    <row r="16" spans="1:19" ht="35.1" customHeight="1">
      <c r="A16" s="21">
        <f t="shared" si="13"/>
        <v>12</v>
      </c>
      <c r="B16" s="23" t="s">
        <v>48</v>
      </c>
      <c r="C16" s="8">
        <f t="shared" si="4"/>
        <v>0.52777777777777768</v>
      </c>
      <c r="D16" s="50">
        <f t="shared" si="4"/>
        <v>0.61944444444444435</v>
      </c>
      <c r="E16" s="49">
        <v>0.63888888888888895</v>
      </c>
      <c r="F16" s="25">
        <v>44</v>
      </c>
      <c r="G16" s="17"/>
      <c r="H16" s="13">
        <v>11</v>
      </c>
      <c r="I16" s="17"/>
      <c r="J16" s="10"/>
      <c r="K16" s="46">
        <f t="shared" si="14"/>
        <v>0.71527777777777779</v>
      </c>
      <c r="L16" s="43">
        <v>0.74583333333333324</v>
      </c>
      <c r="M16" s="25">
        <v>44</v>
      </c>
      <c r="N16" s="19"/>
      <c r="O16" s="13">
        <v>11</v>
      </c>
      <c r="P16" s="17"/>
      <c r="Q16" s="11"/>
      <c r="S16" s="30">
        <f t="shared" si="9"/>
        <v>0.21805555555555556</v>
      </c>
    </row>
    <row r="17" spans="1:19" ht="35.1" customHeight="1">
      <c r="A17" s="21">
        <f t="shared" si="13"/>
        <v>13</v>
      </c>
      <c r="B17" s="23" t="s">
        <v>49</v>
      </c>
      <c r="C17" s="8">
        <f t="shared" si="4"/>
        <v>0.5347222222222221</v>
      </c>
      <c r="D17" s="50">
        <f t="shared" si="4"/>
        <v>0.62638888888888877</v>
      </c>
      <c r="E17" s="49">
        <v>0.64513888888888882</v>
      </c>
      <c r="F17" s="25">
        <v>46</v>
      </c>
      <c r="G17" s="17"/>
      <c r="H17" s="13">
        <v>12</v>
      </c>
      <c r="I17" s="17"/>
      <c r="J17" s="10"/>
      <c r="K17" s="46">
        <f t="shared" si="14"/>
        <v>0.72222222222222221</v>
      </c>
      <c r="L17" s="43">
        <v>0.75416666666666676</v>
      </c>
      <c r="M17" s="25">
        <v>46</v>
      </c>
      <c r="N17" s="19"/>
      <c r="O17" s="13">
        <v>12</v>
      </c>
      <c r="P17" s="17"/>
      <c r="Q17" s="11"/>
      <c r="S17" s="30">
        <f t="shared" si="9"/>
        <v>0.21944444444444466</v>
      </c>
    </row>
    <row r="18" spans="1:19" ht="35.1" customHeight="1">
      <c r="A18" s="21">
        <f t="shared" si="13"/>
        <v>14</v>
      </c>
      <c r="B18" s="23" t="s">
        <v>50</v>
      </c>
      <c r="C18" s="8">
        <f t="shared" si="4"/>
        <v>0.54166666666666652</v>
      </c>
      <c r="D18" s="50">
        <f t="shared" si="4"/>
        <v>0.63333333333333319</v>
      </c>
      <c r="E18" s="49">
        <v>0.65138888888888891</v>
      </c>
      <c r="F18" s="25">
        <v>43</v>
      </c>
      <c r="G18" s="17"/>
      <c r="H18" s="13">
        <v>7</v>
      </c>
      <c r="I18" s="17"/>
      <c r="J18" s="10"/>
      <c r="K18" s="46">
        <f t="shared" si="14"/>
        <v>0.72916666666666663</v>
      </c>
      <c r="L18" s="43">
        <v>0.75902777777777775</v>
      </c>
      <c r="M18" s="25">
        <v>43</v>
      </c>
      <c r="N18" s="19"/>
      <c r="O18" s="13">
        <v>7</v>
      </c>
      <c r="P18" s="17"/>
      <c r="Q18" s="11"/>
      <c r="S18" s="30">
        <f t="shared" si="9"/>
        <v>0.21736111111111123</v>
      </c>
    </row>
    <row r="19" spans="1:19" ht="35.1" customHeight="1">
      <c r="A19" s="21">
        <f t="shared" si="13"/>
        <v>15</v>
      </c>
      <c r="B19" s="23" t="s">
        <v>51</v>
      </c>
      <c r="C19" s="8">
        <f t="shared" si="4"/>
        <v>0.54861111111111094</v>
      </c>
      <c r="D19" s="50">
        <f t="shared" si="4"/>
        <v>0.64027777777777761</v>
      </c>
      <c r="E19" s="49">
        <v>0.65972222222222221</v>
      </c>
      <c r="F19" s="25">
        <v>42</v>
      </c>
      <c r="G19" s="17"/>
      <c r="H19" s="13">
        <v>9</v>
      </c>
      <c r="I19" s="17"/>
      <c r="J19" s="10"/>
      <c r="K19" s="46">
        <f t="shared" si="14"/>
        <v>0.73611111111111105</v>
      </c>
      <c r="L19" s="43">
        <v>0.76527777777777783</v>
      </c>
      <c r="M19" s="25">
        <v>42</v>
      </c>
      <c r="N19" s="19"/>
      <c r="O19" s="13">
        <v>9</v>
      </c>
      <c r="P19" s="17"/>
      <c r="Q19" s="11"/>
      <c r="S19" s="30">
        <f t="shared" si="9"/>
        <v>0.2166666666666669</v>
      </c>
    </row>
    <row r="20" spans="1:19" ht="21" customHeight="1">
      <c r="A20" s="26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S20" s="30"/>
    </row>
    <row r="21" spans="1:19" ht="15">
      <c r="A21"/>
      <c r="B21" s="44" t="s">
        <v>57</v>
      </c>
      <c r="S21" s="30"/>
    </row>
    <row r="22" spans="1:19">
      <c r="A22"/>
      <c r="S22" s="30"/>
    </row>
    <row r="23" spans="1:19">
      <c r="A23"/>
      <c r="B23" s="53" t="s">
        <v>15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S23" s="31"/>
    </row>
    <row r="24" spans="1:19">
      <c r="A24"/>
      <c r="B24" t="s">
        <v>11</v>
      </c>
      <c r="S24" s="30"/>
    </row>
    <row r="25" spans="1:19">
      <c r="A25"/>
      <c r="B25" t="s">
        <v>16</v>
      </c>
      <c r="S25" s="30"/>
    </row>
    <row r="26" spans="1:19">
      <c r="A26"/>
      <c r="S26" s="30"/>
    </row>
    <row r="27" spans="1:19">
      <c r="A27"/>
      <c r="S27" s="30"/>
    </row>
    <row r="28" spans="1:19" ht="13.8" thickBot="1">
      <c r="A28"/>
      <c r="S28" s="22"/>
    </row>
    <row r="29" spans="1:19" ht="23.4" thickBot="1">
      <c r="S29" s="32">
        <f>AVERAGE(S5:S19)</f>
        <v>0.20736111111111119</v>
      </c>
    </row>
  </sheetData>
  <mergeCells count="4">
    <mergeCell ref="A1:O1"/>
    <mergeCell ref="A2:O2"/>
    <mergeCell ref="B20:Q20"/>
    <mergeCell ref="B23:Q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topLeftCell="A3" zoomScale="85" zoomScaleNormal="85" workbookViewId="0">
      <selection activeCell="O18" sqref="O18"/>
    </sheetView>
  </sheetViews>
  <sheetFormatPr defaultRowHeight="13.2"/>
  <cols>
    <col min="1" max="1" width="4.5546875" style="20" customWidth="1"/>
    <col min="2" max="2" width="48.33203125" customWidth="1"/>
    <col min="3" max="3" width="9.6640625" customWidth="1"/>
    <col min="4" max="4" width="10.6640625" customWidth="1"/>
    <col min="5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9" ht="17.399999999999999">
      <c r="A2" s="51" t="s">
        <v>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9" ht="31.2" customHeight="1" thickBot="1">
      <c r="B3" s="1" t="s">
        <v>1</v>
      </c>
      <c r="R3" s="28">
        <v>0.17708333333333334</v>
      </c>
    </row>
    <row r="4" spans="1:19" s="22" customFormat="1" ht="57" customHeight="1" thickBot="1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2" t="s">
        <v>12</v>
      </c>
      <c r="G4" s="14" t="s">
        <v>14</v>
      </c>
      <c r="H4" s="15" t="s">
        <v>13</v>
      </c>
      <c r="I4" s="14" t="s">
        <v>14</v>
      </c>
      <c r="J4" s="9" t="s">
        <v>10</v>
      </c>
      <c r="K4" s="5" t="s">
        <v>8</v>
      </c>
      <c r="L4" s="6" t="s">
        <v>9</v>
      </c>
      <c r="M4" s="7" t="s">
        <v>7</v>
      </c>
      <c r="N4" s="14" t="s">
        <v>14</v>
      </c>
      <c r="O4" s="15" t="s">
        <v>13</v>
      </c>
      <c r="P4" s="14" t="s">
        <v>14</v>
      </c>
      <c r="Q4" s="37" t="s">
        <v>10</v>
      </c>
      <c r="S4" s="29" t="s">
        <v>17</v>
      </c>
    </row>
    <row r="5" spans="1:19" ht="35.1" customHeight="1">
      <c r="A5" s="21">
        <v>1</v>
      </c>
      <c r="B5" s="23" t="s">
        <v>58</v>
      </c>
      <c r="C5" s="8">
        <v>0.46527777777777773</v>
      </c>
      <c r="D5" s="48">
        <v>0.55763888888888891</v>
      </c>
      <c r="E5" s="49">
        <v>0.55625000000000002</v>
      </c>
      <c r="F5" s="24">
        <f t="shared" ref="F5:F9" si="0">G5*86400/60</f>
        <v>-1.9999999999999929</v>
      </c>
      <c r="G5" s="16">
        <f t="shared" ref="G5:G9" si="1">E5-D5</f>
        <v>-1.388888888888884E-3</v>
      </c>
      <c r="H5" s="13"/>
      <c r="I5" s="17" t="e">
        <f t="shared" ref="I5:I7" si="2">E5-E4</f>
        <v>#VALUE!</v>
      </c>
      <c r="J5" s="27"/>
      <c r="K5" s="48">
        <v>0.65277777777777779</v>
      </c>
      <c r="L5" s="49">
        <v>0.64861111111111114</v>
      </c>
      <c r="M5" s="24">
        <f t="shared" ref="M5:M9" si="3">N5*86400/60</f>
        <v>-5.9999999999999796</v>
      </c>
      <c r="N5" s="18">
        <f t="shared" ref="N5:N9" si="4">L5-K5</f>
        <v>-4.1666666666666519E-3</v>
      </c>
      <c r="O5" s="13"/>
      <c r="P5" s="16" t="e">
        <f t="shared" ref="P5:P7" si="5">L5-L4</f>
        <v>#VALUE!</v>
      </c>
      <c r="Q5" s="38"/>
      <c r="S5" s="30">
        <f>L5-C5</f>
        <v>0.1833333333333334</v>
      </c>
    </row>
    <row r="6" spans="1:19" ht="35.1" customHeight="1">
      <c r="A6" s="21">
        <v>2</v>
      </c>
      <c r="B6" s="23" t="s">
        <v>59</v>
      </c>
      <c r="C6" s="8">
        <f t="shared" ref="C6:C18" si="6">C5+(1/144)</f>
        <v>0.47222222222222215</v>
      </c>
      <c r="D6" s="50">
        <f t="shared" ref="D6:D18" si="7">D5+(1/144)</f>
        <v>0.56458333333333333</v>
      </c>
      <c r="E6" s="49">
        <v>0.56458333333333333</v>
      </c>
      <c r="F6" s="25">
        <f t="shared" si="0"/>
        <v>0</v>
      </c>
      <c r="G6" s="17">
        <f t="shared" si="1"/>
        <v>0</v>
      </c>
      <c r="H6" s="13">
        <v>11</v>
      </c>
      <c r="I6" s="17">
        <f t="shared" si="2"/>
        <v>8.3333333333333037E-3</v>
      </c>
      <c r="J6" s="10"/>
      <c r="K6" s="50">
        <f t="shared" ref="K6:K18" si="8">K5+(1/144)</f>
        <v>0.65972222222222221</v>
      </c>
      <c r="L6" s="49">
        <v>0.65833333333333333</v>
      </c>
      <c r="M6" s="25">
        <f t="shared" si="3"/>
        <v>-1.9999999999999929</v>
      </c>
      <c r="N6" s="19">
        <f t="shared" si="4"/>
        <v>-1.388888888888884E-3</v>
      </c>
      <c r="O6" s="13">
        <v>14</v>
      </c>
      <c r="P6" s="17">
        <f t="shared" si="5"/>
        <v>9.7222222222221877E-3</v>
      </c>
      <c r="Q6" s="11"/>
      <c r="S6" s="30">
        <f t="shared" ref="S6:S18" si="9">L6-C6</f>
        <v>0.18611111111111117</v>
      </c>
    </row>
    <row r="7" spans="1:19" ht="35.1" customHeight="1">
      <c r="A7" s="21">
        <v>3</v>
      </c>
      <c r="B7" s="23" t="s">
        <v>60</v>
      </c>
      <c r="C7" s="8">
        <f t="shared" si="6"/>
        <v>0.47916666666666657</v>
      </c>
      <c r="D7" s="50">
        <f t="shared" si="7"/>
        <v>0.57152777777777775</v>
      </c>
      <c r="E7" s="49">
        <v>0.5708333333333333</v>
      </c>
      <c r="F7" s="25">
        <f t="shared" si="0"/>
        <v>-0.99999999999999645</v>
      </c>
      <c r="G7" s="17">
        <f t="shared" si="1"/>
        <v>-6.9444444444444198E-4</v>
      </c>
      <c r="H7" s="13">
        <v>9</v>
      </c>
      <c r="I7" s="17">
        <f t="shared" si="2"/>
        <v>6.2499999999999778E-3</v>
      </c>
      <c r="J7" s="10"/>
      <c r="K7" s="50">
        <f t="shared" si="8"/>
        <v>0.66666666666666663</v>
      </c>
      <c r="L7" s="49">
        <v>0.66666666666666663</v>
      </c>
      <c r="M7" s="25">
        <f t="shared" si="3"/>
        <v>0</v>
      </c>
      <c r="N7" s="19">
        <f t="shared" si="4"/>
        <v>0</v>
      </c>
      <c r="O7" s="13">
        <v>12</v>
      </c>
      <c r="P7" s="17">
        <f t="shared" si="5"/>
        <v>8.3333333333333037E-3</v>
      </c>
      <c r="Q7" s="11"/>
      <c r="S7" s="30">
        <f t="shared" si="9"/>
        <v>0.18750000000000006</v>
      </c>
    </row>
    <row r="8" spans="1:19" ht="35.1" customHeight="1">
      <c r="A8" s="21">
        <v>4</v>
      </c>
      <c r="B8" s="23" t="s">
        <v>61</v>
      </c>
      <c r="C8" s="8">
        <f t="shared" si="6"/>
        <v>0.48611111111111099</v>
      </c>
      <c r="D8" s="50">
        <f t="shared" si="7"/>
        <v>0.57847222222222217</v>
      </c>
      <c r="E8" s="49">
        <v>0.57986111111111105</v>
      </c>
      <c r="F8" s="25">
        <f t="shared" si="0"/>
        <v>1.9999999999999929</v>
      </c>
      <c r="G8" s="17">
        <f t="shared" si="1"/>
        <v>1.388888888888884E-3</v>
      </c>
      <c r="H8" s="13">
        <f t="shared" ref="H8:H9" si="10">IF(G8&lt;0,"",IF(G8=0,"0",MINUTE(I8)))</f>
        <v>13</v>
      </c>
      <c r="I8" s="17">
        <f>E8-E7</f>
        <v>9.0277777777777457E-3</v>
      </c>
      <c r="J8" s="10"/>
      <c r="K8" s="50">
        <f t="shared" si="8"/>
        <v>0.67361111111111105</v>
      </c>
      <c r="L8" s="49">
        <v>0.67152777777777783</v>
      </c>
      <c r="M8" s="33">
        <f t="shared" si="3"/>
        <v>-2.9999999999998295</v>
      </c>
      <c r="N8" s="19">
        <f t="shared" si="4"/>
        <v>-2.0833333333332149E-3</v>
      </c>
      <c r="O8" s="13">
        <v>7</v>
      </c>
      <c r="P8" s="17">
        <f>L8-L7</f>
        <v>4.8611111111112049E-3</v>
      </c>
      <c r="Q8" s="11"/>
      <c r="S8" s="30">
        <f t="shared" si="9"/>
        <v>0.18541666666666684</v>
      </c>
    </row>
    <row r="9" spans="1:19" ht="35.1" customHeight="1">
      <c r="A9" s="21">
        <v>5</v>
      </c>
      <c r="B9" s="23" t="s">
        <v>62</v>
      </c>
      <c r="C9" s="8">
        <f t="shared" si="6"/>
        <v>0.49305555555555541</v>
      </c>
      <c r="D9" s="50">
        <f t="shared" si="7"/>
        <v>0.58541666666666659</v>
      </c>
      <c r="E9" s="49">
        <v>0.58750000000000002</v>
      </c>
      <c r="F9" s="25">
        <f t="shared" si="0"/>
        <v>3.0000000000001492</v>
      </c>
      <c r="G9" s="17">
        <f t="shared" si="1"/>
        <v>2.083333333333437E-3</v>
      </c>
      <c r="H9" s="13">
        <f t="shared" si="10"/>
        <v>11</v>
      </c>
      <c r="I9" s="17">
        <f t="shared" ref="I9" si="11">E9-E8</f>
        <v>7.6388888888889728E-3</v>
      </c>
      <c r="J9" s="10"/>
      <c r="K9" s="50">
        <f t="shared" si="8"/>
        <v>0.68055555555555547</v>
      </c>
      <c r="L9" s="49">
        <v>0.68263888888888891</v>
      </c>
      <c r="M9" s="25">
        <f t="shared" si="3"/>
        <v>3.0000000000001492</v>
      </c>
      <c r="N9" s="19">
        <f t="shared" si="4"/>
        <v>2.083333333333437E-3</v>
      </c>
      <c r="O9" s="13">
        <f t="shared" ref="O9" si="12">IF(N9&lt;0,"",IF(N9=0,"0",MINUTE(P9)))</f>
        <v>16</v>
      </c>
      <c r="P9" s="17">
        <f t="shared" ref="P9" si="13">L9-L8</f>
        <v>1.1111111111111072E-2</v>
      </c>
      <c r="Q9" s="11" t="s">
        <v>73</v>
      </c>
      <c r="S9" s="30">
        <f t="shared" si="9"/>
        <v>0.18958333333333349</v>
      </c>
    </row>
    <row r="10" spans="1:19" ht="35.1" customHeight="1">
      <c r="A10" s="21">
        <f>A9+1</f>
        <v>6</v>
      </c>
      <c r="B10" s="23" t="s">
        <v>63</v>
      </c>
      <c r="C10" s="8">
        <f t="shared" si="6"/>
        <v>0.49999999999999983</v>
      </c>
      <c r="D10" s="50">
        <f t="shared" si="7"/>
        <v>0.59236111111111101</v>
      </c>
      <c r="E10" s="49">
        <v>0.59305555555555556</v>
      </c>
      <c r="F10" s="25">
        <v>1</v>
      </c>
      <c r="G10" s="17"/>
      <c r="H10" s="13">
        <v>8</v>
      </c>
      <c r="I10" s="17"/>
      <c r="J10" s="10"/>
      <c r="K10" s="50">
        <f t="shared" si="8"/>
        <v>0.68749999999999989</v>
      </c>
      <c r="L10" s="49">
        <v>0.68958333333333333</v>
      </c>
      <c r="M10" s="25">
        <v>3</v>
      </c>
      <c r="N10" s="19"/>
      <c r="O10" s="13">
        <v>10</v>
      </c>
      <c r="P10" s="17"/>
      <c r="Q10" s="11"/>
      <c r="S10" s="30">
        <f t="shared" si="9"/>
        <v>0.18958333333333349</v>
      </c>
    </row>
    <row r="11" spans="1:19" ht="35.1" customHeight="1">
      <c r="A11" s="21">
        <f t="shared" ref="A11:A18" si="14">A10+1</f>
        <v>7</v>
      </c>
      <c r="B11" s="23" t="s">
        <v>64</v>
      </c>
      <c r="C11" s="8">
        <f t="shared" si="6"/>
        <v>0.50694444444444431</v>
      </c>
      <c r="D11" s="50">
        <f t="shared" si="7"/>
        <v>0.59930555555555542</v>
      </c>
      <c r="E11" s="49">
        <v>0.60486111111111118</v>
      </c>
      <c r="F11" s="25">
        <v>8</v>
      </c>
      <c r="G11" s="17"/>
      <c r="H11" s="13">
        <v>17</v>
      </c>
      <c r="I11" s="17"/>
      <c r="J11" s="10" t="s">
        <v>35</v>
      </c>
      <c r="K11" s="50">
        <f t="shared" si="8"/>
        <v>0.69444444444444431</v>
      </c>
      <c r="L11" s="49">
        <v>0.6958333333333333</v>
      </c>
      <c r="M11" s="25">
        <v>2</v>
      </c>
      <c r="N11" s="19"/>
      <c r="O11" s="13">
        <v>9</v>
      </c>
      <c r="P11" s="17"/>
      <c r="Q11" s="11"/>
      <c r="S11" s="30">
        <f t="shared" si="9"/>
        <v>0.18888888888888899</v>
      </c>
    </row>
    <row r="12" spans="1:19" ht="35.1" customHeight="1">
      <c r="A12" s="21">
        <f t="shared" si="14"/>
        <v>8</v>
      </c>
      <c r="B12" s="23" t="s">
        <v>65</v>
      </c>
      <c r="C12" s="8">
        <f t="shared" si="6"/>
        <v>0.51388888888888873</v>
      </c>
      <c r="D12" s="50">
        <f t="shared" si="7"/>
        <v>0.60624999999999984</v>
      </c>
      <c r="E12" s="49">
        <v>0.6118055555555556</v>
      </c>
      <c r="F12" s="25">
        <v>8</v>
      </c>
      <c r="G12" s="17"/>
      <c r="H12" s="13">
        <v>10</v>
      </c>
      <c r="I12" s="17"/>
      <c r="J12" s="10"/>
      <c r="K12" s="50">
        <f t="shared" si="8"/>
        <v>0.70138888888888873</v>
      </c>
      <c r="L12" s="49">
        <v>0.70486111111111116</v>
      </c>
      <c r="M12" s="25">
        <v>5</v>
      </c>
      <c r="N12" s="19"/>
      <c r="O12" s="13">
        <v>13</v>
      </c>
      <c r="P12" s="17"/>
      <c r="Q12" s="11"/>
      <c r="S12" s="30">
        <f t="shared" si="9"/>
        <v>0.19097222222222243</v>
      </c>
    </row>
    <row r="13" spans="1:19" ht="35.1" customHeight="1">
      <c r="A13" s="21">
        <f t="shared" si="14"/>
        <v>9</v>
      </c>
      <c r="B13" s="23" t="s">
        <v>66</v>
      </c>
      <c r="C13" s="8">
        <f t="shared" si="6"/>
        <v>0.52083333333333315</v>
      </c>
      <c r="D13" s="50">
        <f t="shared" si="7"/>
        <v>0.61319444444444426</v>
      </c>
      <c r="E13" s="49">
        <v>0.62083333333333335</v>
      </c>
      <c r="F13" s="25">
        <v>11</v>
      </c>
      <c r="G13" s="17"/>
      <c r="H13" s="13">
        <v>13</v>
      </c>
      <c r="I13" s="17"/>
      <c r="J13" s="10"/>
      <c r="K13" s="50">
        <f t="shared" si="8"/>
        <v>0.70833333333333315</v>
      </c>
      <c r="L13" s="49">
        <v>0.71388888888888891</v>
      </c>
      <c r="M13" s="25">
        <v>8</v>
      </c>
      <c r="N13" s="19"/>
      <c r="O13" s="13">
        <v>13</v>
      </c>
      <c r="P13" s="17"/>
      <c r="Q13" s="11"/>
      <c r="S13" s="30">
        <f t="shared" si="9"/>
        <v>0.19305555555555576</v>
      </c>
    </row>
    <row r="14" spans="1:19" ht="35.1" customHeight="1">
      <c r="A14" s="21">
        <f t="shared" si="14"/>
        <v>10</v>
      </c>
      <c r="B14" s="23" t="s">
        <v>67</v>
      </c>
      <c r="C14" s="8">
        <f t="shared" si="6"/>
        <v>0.52777777777777757</v>
      </c>
      <c r="D14" s="50">
        <f t="shared" si="7"/>
        <v>0.62013888888888868</v>
      </c>
      <c r="E14" s="49">
        <v>0.62708333333333333</v>
      </c>
      <c r="F14" s="25">
        <v>10</v>
      </c>
      <c r="G14" s="17"/>
      <c r="H14" s="13">
        <v>9</v>
      </c>
      <c r="I14" s="17"/>
      <c r="J14" s="10"/>
      <c r="K14" s="50">
        <f t="shared" si="8"/>
        <v>0.71527777777777757</v>
      </c>
      <c r="L14" s="49">
        <v>0.72152777777777777</v>
      </c>
      <c r="M14" s="25">
        <v>9</v>
      </c>
      <c r="N14" s="19"/>
      <c r="O14" s="13">
        <v>11</v>
      </c>
      <c r="P14" s="17"/>
      <c r="Q14" s="11"/>
      <c r="S14" s="30">
        <f t="shared" si="9"/>
        <v>0.1937500000000002</v>
      </c>
    </row>
    <row r="15" spans="1:19" ht="35.1" customHeight="1">
      <c r="A15" s="21">
        <f t="shared" si="14"/>
        <v>11</v>
      </c>
      <c r="B15" s="23" t="s">
        <v>68</v>
      </c>
      <c r="C15" s="8">
        <f t="shared" si="6"/>
        <v>0.53472222222222199</v>
      </c>
      <c r="D15" s="50">
        <f t="shared" si="7"/>
        <v>0.6270833333333331</v>
      </c>
      <c r="E15" s="49">
        <v>0.63541666666666663</v>
      </c>
      <c r="F15" s="25">
        <v>12</v>
      </c>
      <c r="G15" s="17"/>
      <c r="H15" s="13">
        <v>12</v>
      </c>
      <c r="I15" s="17"/>
      <c r="J15" s="10"/>
      <c r="K15" s="50">
        <f t="shared" si="8"/>
        <v>0.72222222222222199</v>
      </c>
      <c r="L15" s="49">
        <v>0.72777777777777775</v>
      </c>
      <c r="M15" s="25">
        <v>8</v>
      </c>
      <c r="N15" s="19"/>
      <c r="O15" s="13">
        <v>9</v>
      </c>
      <c r="P15" s="17"/>
      <c r="Q15" s="11"/>
      <c r="S15" s="30">
        <f t="shared" si="9"/>
        <v>0.19305555555555576</v>
      </c>
    </row>
    <row r="16" spans="1:19" ht="35.1" customHeight="1">
      <c r="A16" s="21">
        <f t="shared" si="14"/>
        <v>12</v>
      </c>
      <c r="B16" s="23" t="s">
        <v>69</v>
      </c>
      <c r="C16" s="8">
        <f t="shared" si="6"/>
        <v>0.54166666666666641</v>
      </c>
      <c r="D16" s="50">
        <f t="shared" si="7"/>
        <v>0.63402777777777752</v>
      </c>
      <c r="E16" s="49">
        <v>0.6430555555555556</v>
      </c>
      <c r="F16" s="25">
        <v>13</v>
      </c>
      <c r="G16" s="17"/>
      <c r="H16" s="13">
        <v>11</v>
      </c>
      <c r="I16" s="17"/>
      <c r="J16" s="10"/>
      <c r="K16" s="50">
        <f t="shared" si="8"/>
        <v>0.72916666666666641</v>
      </c>
      <c r="L16" s="49">
        <v>0.73402777777777783</v>
      </c>
      <c r="M16" s="25">
        <v>7</v>
      </c>
      <c r="N16" s="19"/>
      <c r="O16" s="13">
        <v>9</v>
      </c>
      <c r="P16" s="17"/>
      <c r="Q16" s="11"/>
      <c r="S16" s="30">
        <f t="shared" si="9"/>
        <v>0.19236111111111143</v>
      </c>
    </row>
    <row r="17" spans="1:19" ht="35.1" customHeight="1">
      <c r="A17" s="21">
        <f t="shared" si="14"/>
        <v>13</v>
      </c>
      <c r="B17" s="23" t="s">
        <v>70</v>
      </c>
      <c r="C17" s="8">
        <f t="shared" si="6"/>
        <v>0.54861111111111083</v>
      </c>
      <c r="D17" s="50">
        <f t="shared" si="7"/>
        <v>0.64097222222222194</v>
      </c>
      <c r="E17" s="49">
        <v>0.64930555555555558</v>
      </c>
      <c r="F17" s="25">
        <v>12</v>
      </c>
      <c r="G17" s="17"/>
      <c r="H17" s="13">
        <v>9</v>
      </c>
      <c r="I17" s="17"/>
      <c r="J17" s="10"/>
      <c r="K17" s="50">
        <f t="shared" si="8"/>
        <v>0.73611111111111083</v>
      </c>
      <c r="L17" s="49">
        <v>0.73888888888888893</v>
      </c>
      <c r="M17" s="25">
        <v>4</v>
      </c>
      <c r="N17" s="19"/>
      <c r="O17" s="13">
        <v>7</v>
      </c>
      <c r="P17" s="17"/>
      <c r="Q17" s="11"/>
      <c r="S17" s="30">
        <f t="shared" si="9"/>
        <v>0.1902777777777781</v>
      </c>
    </row>
    <row r="18" spans="1:19" ht="35.1" customHeight="1">
      <c r="A18" s="21">
        <f t="shared" si="14"/>
        <v>14</v>
      </c>
      <c r="B18" s="23" t="s">
        <v>71</v>
      </c>
      <c r="C18" s="8">
        <f t="shared" si="6"/>
        <v>0.55555555555555525</v>
      </c>
      <c r="D18" s="50">
        <f t="shared" si="7"/>
        <v>0.64791666666666636</v>
      </c>
      <c r="E18" s="49">
        <v>0.65833333333333333</v>
      </c>
      <c r="F18" s="25">
        <v>15</v>
      </c>
      <c r="G18" s="17"/>
      <c r="H18" s="13">
        <v>13</v>
      </c>
      <c r="I18" s="17"/>
      <c r="J18" s="10"/>
      <c r="K18" s="50">
        <f t="shared" si="8"/>
        <v>0.74305555555555525</v>
      </c>
      <c r="L18" s="49">
        <v>0.74791666666666667</v>
      </c>
      <c r="M18" s="25">
        <v>7</v>
      </c>
      <c r="N18" s="19"/>
      <c r="O18" s="13"/>
      <c r="P18" s="17"/>
      <c r="Q18" s="11"/>
      <c r="S18" s="30">
        <f t="shared" si="9"/>
        <v>0.19236111111111143</v>
      </c>
    </row>
    <row r="19" spans="1:19" ht="21" customHeight="1">
      <c r="A19" s="26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S19" s="30"/>
    </row>
    <row r="20" spans="1:19" ht="15">
      <c r="A20"/>
      <c r="B20" s="44" t="s">
        <v>74</v>
      </c>
      <c r="S20" s="30"/>
    </row>
    <row r="21" spans="1:19">
      <c r="A21"/>
      <c r="S21" s="30"/>
    </row>
    <row r="22" spans="1:19">
      <c r="A22"/>
      <c r="B22" s="53" t="s">
        <v>15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S22" s="31"/>
    </row>
    <row r="23" spans="1:19">
      <c r="A23"/>
      <c r="B23" t="s">
        <v>11</v>
      </c>
      <c r="S23" s="30"/>
    </row>
    <row r="24" spans="1:19">
      <c r="A24"/>
      <c r="B24" t="s">
        <v>16</v>
      </c>
      <c r="S24" s="30"/>
    </row>
    <row r="25" spans="1:19">
      <c r="A25"/>
      <c r="S25" s="30"/>
    </row>
    <row r="26" spans="1:19">
      <c r="A26"/>
      <c r="S26" s="30"/>
    </row>
    <row r="27" spans="1:19" ht="13.8" thickBot="1">
      <c r="A27"/>
      <c r="S27" s="22"/>
    </row>
    <row r="28" spans="1:19" ht="23.4" thickBot="1">
      <c r="R28" t="s">
        <v>19</v>
      </c>
      <c r="S28" s="32">
        <f>AVERAGE(S5:S18)</f>
        <v>0.18973214285714304</v>
      </c>
    </row>
  </sheetData>
  <mergeCells count="4">
    <mergeCell ref="A1:O1"/>
    <mergeCell ref="A2:O2"/>
    <mergeCell ref="B19:Q19"/>
    <mergeCell ref="B22:Q2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6"/>
  <sheetViews>
    <sheetView tabSelected="1" zoomScale="85" zoomScaleNormal="85" workbookViewId="0">
      <selection activeCell="A2" sqref="A2:O2"/>
    </sheetView>
  </sheetViews>
  <sheetFormatPr defaultRowHeight="13.2"/>
  <cols>
    <col min="1" max="1" width="4.5546875" style="20" customWidth="1"/>
    <col min="2" max="2" width="45.6640625" customWidth="1"/>
    <col min="3" max="5" width="9.6640625" customWidth="1"/>
    <col min="6" max="6" width="10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9" ht="17.399999999999999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9" ht="31.2" customHeight="1" thickBot="1">
      <c r="B3" s="1" t="s">
        <v>18</v>
      </c>
      <c r="R3" s="28">
        <v>0.1875</v>
      </c>
    </row>
    <row r="4" spans="1:19" s="22" customFormat="1" ht="57" customHeight="1" thickBot="1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2" t="s">
        <v>12</v>
      </c>
      <c r="G4" s="14" t="s">
        <v>14</v>
      </c>
      <c r="H4" s="15" t="s">
        <v>13</v>
      </c>
      <c r="I4" s="14" t="s">
        <v>14</v>
      </c>
      <c r="J4" s="9" t="s">
        <v>10</v>
      </c>
      <c r="K4" s="5" t="s">
        <v>8</v>
      </c>
      <c r="L4" s="6" t="s">
        <v>9</v>
      </c>
      <c r="M4" s="7" t="s">
        <v>7</v>
      </c>
      <c r="N4" s="14" t="s">
        <v>14</v>
      </c>
      <c r="O4" s="15" t="s">
        <v>13</v>
      </c>
      <c r="P4" s="14" t="s">
        <v>14</v>
      </c>
      <c r="Q4" s="9" t="s">
        <v>10</v>
      </c>
      <c r="S4" s="29" t="s">
        <v>17</v>
      </c>
    </row>
    <row r="5" spans="1:19" ht="35.1" customHeight="1">
      <c r="A5" s="21">
        <v>1</v>
      </c>
      <c r="B5" s="23" t="s">
        <v>21</v>
      </c>
      <c r="C5" s="39">
        <v>0.45833333333333331</v>
      </c>
      <c r="D5" s="39">
        <v>0.55069444444444449</v>
      </c>
      <c r="E5" s="39">
        <v>0.54999999999999993</v>
      </c>
      <c r="F5" s="24">
        <f t="shared" ref="F5:F18" si="0">G5*86400/60</f>
        <v>-1.0000000000001563</v>
      </c>
      <c r="G5" s="16">
        <f t="shared" ref="G5:G18" si="1">E5-D5</f>
        <v>-6.94444444444553E-4</v>
      </c>
      <c r="H5" s="13"/>
      <c r="I5" s="17" t="e">
        <f t="shared" ref="I5:I7" si="2">E5-E4</f>
        <v>#VALUE!</v>
      </c>
      <c r="J5" s="10"/>
      <c r="K5" s="39">
        <v>0.64583333333333337</v>
      </c>
      <c r="L5" s="39">
        <v>0.63958333333333328</v>
      </c>
      <c r="M5" s="24">
        <f t="shared" ref="M5:M9" si="3">N5*86400/60</f>
        <v>-9.0000000000001297</v>
      </c>
      <c r="N5" s="18">
        <f t="shared" ref="N5:N9" si="4">L5-K5</f>
        <v>-6.2500000000000888E-3</v>
      </c>
      <c r="O5" s="13"/>
      <c r="P5" s="16" t="e">
        <f t="shared" ref="P5:P7" si="5">L5-L4</f>
        <v>#VALUE!</v>
      </c>
      <c r="Q5" s="11"/>
      <c r="S5" s="30">
        <f>L5-C5</f>
        <v>0.18124999999999997</v>
      </c>
    </row>
    <row r="6" spans="1:19" ht="35.1" customHeight="1">
      <c r="A6" s="21">
        <v>2</v>
      </c>
      <c r="B6" s="23" t="s">
        <v>22</v>
      </c>
      <c r="C6" s="40">
        <f t="shared" ref="C6:D18" si="6">C5+(1/144)</f>
        <v>0.46527777777777773</v>
      </c>
      <c r="D6" s="40">
        <f t="shared" si="6"/>
        <v>0.55763888888888891</v>
      </c>
      <c r="E6" s="39">
        <v>0.55625000000000002</v>
      </c>
      <c r="F6" s="25">
        <f t="shared" si="0"/>
        <v>-1.9999999999999929</v>
      </c>
      <c r="G6" s="17">
        <f t="shared" si="1"/>
        <v>-1.388888888888884E-3</v>
      </c>
      <c r="H6" s="13" t="str">
        <f t="shared" ref="H6:H18" si="7">IF(G6&lt;0,"",IF(G6=0,"0",MINUTE(I6)))</f>
        <v/>
      </c>
      <c r="I6" s="17">
        <f t="shared" si="2"/>
        <v>6.2500000000000888E-3</v>
      </c>
      <c r="J6" s="10"/>
      <c r="K6" s="40">
        <f t="shared" ref="K6:K18" si="8">K5+(1/144)</f>
        <v>0.65277777777777779</v>
      </c>
      <c r="L6" s="39">
        <v>0.64861111111111114</v>
      </c>
      <c r="M6" s="25">
        <f t="shared" si="3"/>
        <v>-5.9999999999999796</v>
      </c>
      <c r="N6" s="19">
        <f t="shared" si="4"/>
        <v>-4.1666666666666519E-3</v>
      </c>
      <c r="O6" s="13" t="str">
        <f t="shared" ref="O6:O9" si="9">IF(N6&lt;0,"",IF(N6=0,"0",MINUTE(P6)))</f>
        <v/>
      </c>
      <c r="P6" s="17">
        <f t="shared" si="5"/>
        <v>9.0277777777778567E-3</v>
      </c>
      <c r="Q6" s="11"/>
      <c r="S6" s="30">
        <f t="shared" ref="S6:S18" si="10">L6-C6</f>
        <v>0.1833333333333334</v>
      </c>
    </row>
    <row r="7" spans="1:19" ht="35.1" customHeight="1">
      <c r="A7" s="21">
        <v>3</v>
      </c>
      <c r="B7" s="23" t="s">
        <v>23</v>
      </c>
      <c r="C7" s="40">
        <f t="shared" si="6"/>
        <v>0.47222222222222215</v>
      </c>
      <c r="D7" s="40">
        <f t="shared" si="6"/>
        <v>0.56458333333333333</v>
      </c>
      <c r="E7" s="39">
        <v>0.5625</v>
      </c>
      <c r="F7" s="25">
        <f t="shared" si="0"/>
        <v>-2.9999999999999898</v>
      </c>
      <c r="G7" s="17">
        <f t="shared" si="1"/>
        <v>-2.0833333333333259E-3</v>
      </c>
      <c r="H7" s="13" t="str">
        <f t="shared" si="7"/>
        <v/>
      </c>
      <c r="I7" s="17">
        <f t="shared" si="2"/>
        <v>6.2499999999999778E-3</v>
      </c>
      <c r="J7" s="10"/>
      <c r="K7" s="40">
        <f t="shared" si="8"/>
        <v>0.65972222222222221</v>
      </c>
      <c r="L7" s="39">
        <v>0.65555555555555556</v>
      </c>
      <c r="M7" s="25">
        <f t="shared" si="3"/>
        <v>-5.9999999999999796</v>
      </c>
      <c r="N7" s="19">
        <f t="shared" si="4"/>
        <v>-4.1666666666666519E-3</v>
      </c>
      <c r="O7" s="13" t="str">
        <f t="shared" si="9"/>
        <v/>
      </c>
      <c r="P7" s="17">
        <f t="shared" si="5"/>
        <v>6.9444444444444198E-3</v>
      </c>
      <c r="Q7" s="11"/>
      <c r="S7" s="30">
        <f t="shared" si="10"/>
        <v>0.1833333333333334</v>
      </c>
    </row>
    <row r="8" spans="1:19" ht="35.1" customHeight="1">
      <c r="A8" s="21">
        <v>4</v>
      </c>
      <c r="B8" s="23" t="s">
        <v>24</v>
      </c>
      <c r="C8" s="40">
        <f t="shared" si="6"/>
        <v>0.47916666666666657</v>
      </c>
      <c r="D8" s="40">
        <f t="shared" si="6"/>
        <v>0.57152777777777775</v>
      </c>
      <c r="E8" s="39">
        <v>0.56874999999999998</v>
      </c>
      <c r="F8" s="25">
        <f t="shared" si="0"/>
        <v>-3.9999999999999858</v>
      </c>
      <c r="G8" s="17">
        <f t="shared" si="1"/>
        <v>-2.7777777777777679E-3</v>
      </c>
      <c r="H8" s="13"/>
      <c r="I8" s="17" t="e">
        <f>E8-#REF!</f>
        <v>#REF!</v>
      </c>
      <c r="J8" s="10"/>
      <c r="K8" s="40">
        <f t="shared" si="8"/>
        <v>0.66666666666666663</v>
      </c>
      <c r="L8" s="39">
        <v>0.66597222222222219</v>
      </c>
      <c r="M8" s="25">
        <f t="shared" si="3"/>
        <v>-0.99999999999999645</v>
      </c>
      <c r="N8" s="19">
        <f t="shared" si="4"/>
        <v>-6.9444444444444198E-4</v>
      </c>
      <c r="O8" s="13"/>
      <c r="P8" s="17" t="e">
        <f>L8-#REF!</f>
        <v>#REF!</v>
      </c>
      <c r="Q8" s="11"/>
      <c r="S8" s="30">
        <f t="shared" si="10"/>
        <v>0.18680555555555561</v>
      </c>
    </row>
    <row r="9" spans="1:19" ht="35.1" customHeight="1">
      <c r="A9" s="21">
        <v>5</v>
      </c>
      <c r="B9" s="23" t="s">
        <v>25</v>
      </c>
      <c r="C9" s="40">
        <f t="shared" si="6"/>
        <v>0.48611111111111099</v>
      </c>
      <c r="D9" s="40">
        <f t="shared" si="6"/>
        <v>0.57847222222222217</v>
      </c>
      <c r="E9" s="39">
        <v>0.5805555555555556</v>
      </c>
      <c r="F9" s="25">
        <f t="shared" si="0"/>
        <v>3.0000000000001492</v>
      </c>
      <c r="G9" s="17">
        <f t="shared" si="1"/>
        <v>2.083333333333437E-3</v>
      </c>
      <c r="H9" s="13">
        <f t="shared" si="7"/>
        <v>17</v>
      </c>
      <c r="I9" s="17">
        <f t="shared" ref="I9:I18" si="11">E9-E8</f>
        <v>1.1805555555555625E-2</v>
      </c>
      <c r="J9" s="10" t="s">
        <v>35</v>
      </c>
      <c r="K9" s="40">
        <f t="shared" si="8"/>
        <v>0.67361111111111105</v>
      </c>
      <c r="L9" s="39">
        <v>0.67291666666666661</v>
      </c>
      <c r="M9" s="25">
        <f t="shared" si="3"/>
        <v>-0.99999999999999645</v>
      </c>
      <c r="N9" s="19">
        <f t="shared" si="4"/>
        <v>-6.9444444444444198E-4</v>
      </c>
      <c r="O9" s="13" t="str">
        <f t="shared" si="9"/>
        <v/>
      </c>
      <c r="P9" s="17">
        <f t="shared" ref="P9:P18" si="12">L9-L8</f>
        <v>6.9444444444444198E-3</v>
      </c>
      <c r="Q9" s="11" t="s">
        <v>36</v>
      </c>
      <c r="S9" s="30">
        <f t="shared" si="10"/>
        <v>0.18680555555555561</v>
      </c>
    </row>
    <row r="10" spans="1:19" ht="24" customHeight="1">
      <c r="A10" s="35">
        <v>6</v>
      </c>
      <c r="B10" s="23" t="s">
        <v>26</v>
      </c>
      <c r="C10" s="40">
        <f t="shared" si="6"/>
        <v>0.49305555555555541</v>
      </c>
      <c r="D10" s="40">
        <f t="shared" si="6"/>
        <v>0.58541666666666659</v>
      </c>
      <c r="E10" s="39">
        <v>0.58611111111111114</v>
      </c>
      <c r="F10" s="34">
        <f t="shared" si="0"/>
        <v>1.0000000000001563</v>
      </c>
      <c r="G10" s="17">
        <f t="shared" si="1"/>
        <v>6.94444444444553E-4</v>
      </c>
      <c r="H10" s="13">
        <f t="shared" si="7"/>
        <v>8</v>
      </c>
      <c r="I10" s="17">
        <f t="shared" si="11"/>
        <v>5.5555555555555358E-3</v>
      </c>
      <c r="J10" s="34"/>
      <c r="K10" s="40">
        <f t="shared" si="8"/>
        <v>0.68055555555555547</v>
      </c>
      <c r="L10" s="39">
        <v>0.68333333333333324</v>
      </c>
      <c r="M10" s="25">
        <v>4</v>
      </c>
      <c r="N10" s="34"/>
      <c r="O10" s="13">
        <v>14</v>
      </c>
      <c r="P10" s="17">
        <f t="shared" si="12"/>
        <v>1.041666666666663E-2</v>
      </c>
      <c r="Q10" s="34"/>
      <c r="S10" s="30">
        <f t="shared" si="10"/>
        <v>0.19027777777777782</v>
      </c>
    </row>
    <row r="11" spans="1:19" ht="24" customHeight="1">
      <c r="A11" s="35">
        <f>A10+1</f>
        <v>7</v>
      </c>
      <c r="B11" s="23" t="s">
        <v>27</v>
      </c>
      <c r="C11" s="40">
        <f t="shared" si="6"/>
        <v>0.49999999999999983</v>
      </c>
      <c r="D11" s="40">
        <f t="shared" si="6"/>
        <v>0.59236111111111101</v>
      </c>
      <c r="E11" s="39">
        <v>0.59375</v>
      </c>
      <c r="F11" s="34">
        <f t="shared" si="0"/>
        <v>2.0000000000001528</v>
      </c>
      <c r="G11" s="17">
        <f t="shared" si="1"/>
        <v>1.388888888888995E-3</v>
      </c>
      <c r="H11" s="13">
        <f t="shared" si="7"/>
        <v>11</v>
      </c>
      <c r="I11" s="17">
        <f t="shared" si="11"/>
        <v>7.6388888888888618E-3</v>
      </c>
      <c r="J11" s="34"/>
      <c r="K11" s="40">
        <f t="shared" si="8"/>
        <v>0.68749999999999989</v>
      </c>
      <c r="L11" s="39">
        <v>0.69027777777777777</v>
      </c>
      <c r="M11" s="25">
        <v>4</v>
      </c>
      <c r="N11" s="34"/>
      <c r="O11" s="13">
        <v>10</v>
      </c>
      <c r="P11" s="17">
        <f t="shared" si="12"/>
        <v>6.9444444444445308E-3</v>
      </c>
      <c r="Q11" s="34"/>
      <c r="S11" s="30">
        <f t="shared" si="10"/>
        <v>0.19027777777777793</v>
      </c>
    </row>
    <row r="12" spans="1:19" ht="24" customHeight="1">
      <c r="A12" s="35">
        <f t="shared" ref="A12:A18" si="13">A11+1</f>
        <v>8</v>
      </c>
      <c r="B12" s="23" t="s">
        <v>28</v>
      </c>
      <c r="C12" s="40">
        <f t="shared" si="6"/>
        <v>0.50694444444444431</v>
      </c>
      <c r="D12" s="40">
        <f t="shared" si="6"/>
        <v>0.59930555555555542</v>
      </c>
      <c r="E12" s="39">
        <v>0.6</v>
      </c>
      <c r="F12" s="34">
        <f t="shared" si="0"/>
        <v>1.0000000000001563</v>
      </c>
      <c r="G12" s="17">
        <f t="shared" si="1"/>
        <v>6.94444444444553E-4</v>
      </c>
      <c r="H12" s="13">
        <f t="shared" si="7"/>
        <v>9</v>
      </c>
      <c r="I12" s="17">
        <f t="shared" si="11"/>
        <v>6.2499999999999778E-3</v>
      </c>
      <c r="J12" s="34"/>
      <c r="K12" s="40">
        <f t="shared" si="8"/>
        <v>0.69444444444444431</v>
      </c>
      <c r="L12" s="39">
        <v>0.69652777777777775</v>
      </c>
      <c r="M12" s="25">
        <v>3</v>
      </c>
      <c r="N12" s="34"/>
      <c r="O12" s="13">
        <v>9</v>
      </c>
      <c r="P12" s="17">
        <f t="shared" si="12"/>
        <v>6.2499999999999778E-3</v>
      </c>
      <c r="Q12" s="34"/>
      <c r="S12" s="30">
        <f t="shared" si="10"/>
        <v>0.18958333333333344</v>
      </c>
    </row>
    <row r="13" spans="1:19" ht="24" customHeight="1">
      <c r="A13" s="35">
        <f t="shared" si="13"/>
        <v>9</v>
      </c>
      <c r="B13" s="23" t="s">
        <v>29</v>
      </c>
      <c r="C13" s="40">
        <f t="shared" si="6"/>
        <v>0.51388888888888873</v>
      </c>
      <c r="D13" s="40">
        <f t="shared" si="6"/>
        <v>0.60624999999999984</v>
      </c>
      <c r="E13" s="39">
        <v>0.60972222222222217</v>
      </c>
      <c r="F13" s="34">
        <f t="shared" si="0"/>
        <v>5.0000000000001421</v>
      </c>
      <c r="G13" s="17">
        <f t="shared" si="1"/>
        <v>3.4722222222223209E-3</v>
      </c>
      <c r="H13" s="13">
        <f t="shared" si="7"/>
        <v>14</v>
      </c>
      <c r="I13" s="17">
        <f t="shared" si="11"/>
        <v>9.7222222222221877E-3</v>
      </c>
      <c r="J13" s="34"/>
      <c r="K13" s="40">
        <f t="shared" si="8"/>
        <v>0.70138888888888873</v>
      </c>
      <c r="L13" s="39">
        <v>0.70486111111111116</v>
      </c>
      <c r="M13" s="25">
        <v>5</v>
      </c>
      <c r="N13" s="34"/>
      <c r="O13" s="13">
        <v>12</v>
      </c>
      <c r="P13" s="17">
        <f t="shared" si="12"/>
        <v>8.3333333333334147E-3</v>
      </c>
      <c r="Q13" s="34"/>
      <c r="S13" s="30">
        <f t="shared" si="10"/>
        <v>0.19097222222222243</v>
      </c>
    </row>
    <row r="14" spans="1:19" ht="24" customHeight="1">
      <c r="A14" s="35">
        <f t="shared" si="13"/>
        <v>10</v>
      </c>
      <c r="B14" s="23" t="s">
        <v>30</v>
      </c>
      <c r="C14" s="40">
        <f t="shared" si="6"/>
        <v>0.52083333333333315</v>
      </c>
      <c r="D14" s="40">
        <f t="shared" si="6"/>
        <v>0.61319444444444426</v>
      </c>
      <c r="E14" s="39">
        <v>0.61944444444444446</v>
      </c>
      <c r="F14" s="34">
        <f t="shared" si="0"/>
        <v>9.0000000000002878</v>
      </c>
      <c r="G14" s="17">
        <f t="shared" si="1"/>
        <v>6.2500000000001998E-3</v>
      </c>
      <c r="H14" s="13">
        <f t="shared" si="7"/>
        <v>14</v>
      </c>
      <c r="I14" s="17">
        <f t="shared" si="11"/>
        <v>9.7222222222222987E-3</v>
      </c>
      <c r="J14" s="34"/>
      <c r="K14" s="40">
        <f t="shared" si="8"/>
        <v>0.70833333333333315</v>
      </c>
      <c r="L14" s="39">
        <v>0.71319444444444446</v>
      </c>
      <c r="M14" s="25">
        <v>7</v>
      </c>
      <c r="N14" s="34"/>
      <c r="O14" s="13">
        <v>12</v>
      </c>
      <c r="P14" s="17">
        <f t="shared" si="12"/>
        <v>8.3333333333333037E-3</v>
      </c>
      <c r="Q14" s="34"/>
      <c r="S14" s="30">
        <f t="shared" si="10"/>
        <v>0.19236111111111132</v>
      </c>
    </row>
    <row r="15" spans="1:19" ht="24" customHeight="1">
      <c r="A15" s="35">
        <f t="shared" si="13"/>
        <v>11</v>
      </c>
      <c r="B15" s="23" t="s">
        <v>31</v>
      </c>
      <c r="C15" s="40">
        <f t="shared" si="6"/>
        <v>0.52777777777777757</v>
      </c>
      <c r="D15" s="40">
        <f t="shared" si="6"/>
        <v>0.62013888888888868</v>
      </c>
      <c r="E15" s="39">
        <v>0.6333333333333333</v>
      </c>
      <c r="F15" s="34">
        <f t="shared" si="0"/>
        <v>19.000000000000252</v>
      </c>
      <c r="G15" s="17">
        <f t="shared" si="1"/>
        <v>1.319444444444462E-2</v>
      </c>
      <c r="H15" s="13">
        <f t="shared" si="7"/>
        <v>20</v>
      </c>
      <c r="I15" s="17">
        <f t="shared" si="11"/>
        <v>1.388888888888884E-2</v>
      </c>
      <c r="J15" s="42" t="s">
        <v>35</v>
      </c>
      <c r="K15" s="40">
        <f t="shared" si="8"/>
        <v>0.71527777777777757</v>
      </c>
      <c r="L15" s="39">
        <v>0.72083333333333333</v>
      </c>
      <c r="M15" s="25">
        <v>8</v>
      </c>
      <c r="N15" s="34"/>
      <c r="O15" s="13">
        <v>11</v>
      </c>
      <c r="P15" s="17">
        <f t="shared" si="12"/>
        <v>7.6388888888888618E-3</v>
      </c>
      <c r="Q15" s="34"/>
      <c r="S15" s="30">
        <f t="shared" si="10"/>
        <v>0.19305555555555576</v>
      </c>
    </row>
    <row r="16" spans="1:19" ht="24" customHeight="1">
      <c r="A16" s="35">
        <f t="shared" si="13"/>
        <v>12</v>
      </c>
      <c r="B16" s="23" t="s">
        <v>32</v>
      </c>
      <c r="C16" s="40">
        <f t="shared" si="6"/>
        <v>0.53472222222222199</v>
      </c>
      <c r="D16" s="40">
        <f t="shared" si="6"/>
        <v>0.6270833333333331</v>
      </c>
      <c r="E16" s="39">
        <v>0.63888888888888895</v>
      </c>
      <c r="F16" s="34">
        <f t="shared" si="0"/>
        <v>17.000000000000419</v>
      </c>
      <c r="G16" s="17">
        <f t="shared" si="1"/>
        <v>1.1805555555555847E-2</v>
      </c>
      <c r="H16" s="13">
        <f t="shared" si="7"/>
        <v>8</v>
      </c>
      <c r="I16" s="17">
        <f t="shared" si="11"/>
        <v>5.5555555555556468E-3</v>
      </c>
      <c r="J16" s="34"/>
      <c r="K16" s="40">
        <f t="shared" si="8"/>
        <v>0.72222222222222199</v>
      </c>
      <c r="L16" s="39">
        <v>0.7284722222222223</v>
      </c>
      <c r="M16" s="25">
        <v>9</v>
      </c>
      <c r="N16" s="34"/>
      <c r="O16" s="13">
        <v>11</v>
      </c>
      <c r="P16" s="17">
        <f t="shared" si="12"/>
        <v>7.6388888888889728E-3</v>
      </c>
      <c r="Q16" s="34"/>
      <c r="S16" s="30">
        <f t="shared" si="10"/>
        <v>0.19375000000000031</v>
      </c>
    </row>
    <row r="17" spans="1:19" ht="24" customHeight="1">
      <c r="A17" s="35">
        <f t="shared" si="13"/>
        <v>13</v>
      </c>
      <c r="B17" s="23" t="s">
        <v>33</v>
      </c>
      <c r="C17" s="40">
        <f t="shared" si="6"/>
        <v>0.54166666666666641</v>
      </c>
      <c r="D17" s="40">
        <f t="shared" si="6"/>
        <v>0.63402777777777752</v>
      </c>
      <c r="E17" s="39">
        <v>0.64444444444444449</v>
      </c>
      <c r="F17" s="34">
        <f t="shared" si="0"/>
        <v>15.000000000000426</v>
      </c>
      <c r="G17" s="17">
        <f t="shared" si="1"/>
        <v>1.0416666666666963E-2</v>
      </c>
      <c r="H17" s="13">
        <f t="shared" si="7"/>
        <v>8</v>
      </c>
      <c r="I17" s="17">
        <f t="shared" si="11"/>
        <v>5.5555555555555358E-3</v>
      </c>
      <c r="J17" s="34"/>
      <c r="K17" s="40">
        <f t="shared" si="8"/>
        <v>0.72916666666666641</v>
      </c>
      <c r="L17" s="39">
        <v>0.73749999999999993</v>
      </c>
      <c r="M17" s="25">
        <v>12</v>
      </c>
      <c r="N17" s="34"/>
      <c r="O17" s="13">
        <v>13</v>
      </c>
      <c r="P17" s="17">
        <f t="shared" si="12"/>
        <v>9.0277777777776347E-3</v>
      </c>
      <c r="Q17" s="34"/>
      <c r="S17" s="30">
        <f t="shared" si="10"/>
        <v>0.19583333333333353</v>
      </c>
    </row>
    <row r="18" spans="1:19" ht="24" customHeight="1">
      <c r="A18" s="35">
        <f t="shared" si="13"/>
        <v>14</v>
      </c>
      <c r="B18" s="23" t="s">
        <v>34</v>
      </c>
      <c r="C18" s="40">
        <f t="shared" si="6"/>
        <v>0.54861111111111083</v>
      </c>
      <c r="D18" s="40">
        <f t="shared" si="6"/>
        <v>0.64097222222222194</v>
      </c>
      <c r="E18" s="39">
        <v>0.65277777777777779</v>
      </c>
      <c r="F18" s="34">
        <f t="shared" si="0"/>
        <v>17.000000000000419</v>
      </c>
      <c r="G18" s="17">
        <f t="shared" si="1"/>
        <v>1.1805555555555847E-2</v>
      </c>
      <c r="H18" s="13">
        <f t="shared" si="7"/>
        <v>12</v>
      </c>
      <c r="I18" s="17">
        <f t="shared" si="11"/>
        <v>8.3333333333333037E-3</v>
      </c>
      <c r="J18" s="34"/>
      <c r="K18" s="40">
        <f t="shared" si="8"/>
        <v>0.73611111111111083</v>
      </c>
      <c r="L18" s="39">
        <v>0.74097222222222225</v>
      </c>
      <c r="M18" s="25">
        <v>7</v>
      </c>
      <c r="N18" s="34"/>
      <c r="O18" s="13">
        <v>7</v>
      </c>
      <c r="P18" s="17">
        <f t="shared" si="12"/>
        <v>3.4722222222223209E-3</v>
      </c>
      <c r="Q18" s="34"/>
      <c r="S18" s="30">
        <f t="shared" si="10"/>
        <v>0.19236111111111143</v>
      </c>
    </row>
    <row r="19" spans="1:19" ht="21.7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S19" s="30"/>
    </row>
    <row r="20" spans="1:19">
      <c r="A20"/>
      <c r="B20" s="53" t="s">
        <v>15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S20" s="31"/>
    </row>
    <row r="21" spans="1:19">
      <c r="A21"/>
      <c r="B21" t="s">
        <v>11</v>
      </c>
      <c r="S21" s="30"/>
    </row>
    <row r="22" spans="1:19">
      <c r="A22"/>
      <c r="B22" t="s">
        <v>16</v>
      </c>
      <c r="S22" s="30"/>
    </row>
    <row r="23" spans="1:19">
      <c r="A23"/>
      <c r="S23" s="30"/>
    </row>
    <row r="24" spans="1:19">
      <c r="A24"/>
      <c r="S24" s="30"/>
    </row>
    <row r="25" spans="1:19" ht="13.8" thickBot="1">
      <c r="A25"/>
      <c r="S25" s="22"/>
    </row>
    <row r="26" spans="1:19" ht="23.4" thickBot="1">
      <c r="S26" s="36">
        <f>AVERAGE(S5:S18)</f>
        <v>0.1892857142857145</v>
      </c>
    </row>
  </sheetData>
  <mergeCells count="3">
    <mergeCell ref="A1:O1"/>
    <mergeCell ref="A2:O2"/>
    <mergeCell ref="B20:Q20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 26.02.18</vt:lpstr>
      <vt:lpstr>Протокол 25.02.18</vt:lpstr>
      <vt:lpstr>Протокол 24.02.2018</vt:lpstr>
      <vt:lpstr>'Протокол 25.02.18'!Область_печати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Пользователь</cp:lastModifiedBy>
  <cp:lastPrinted>2017-04-27T14:23:00Z</cp:lastPrinted>
  <dcterms:created xsi:type="dcterms:W3CDTF">2014-08-28T08:12:32Z</dcterms:created>
  <dcterms:modified xsi:type="dcterms:W3CDTF">2018-03-05T18:54:16Z</dcterms:modified>
</cp:coreProperties>
</file>